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210" windowWidth="19095" windowHeight="9405"/>
  </bookViews>
  <sheets>
    <sheet name="BDI OBRAS" sheetId="13" r:id="rId1"/>
  </sheets>
  <calcPr calcId="145621"/>
</workbook>
</file>

<file path=xl/calcChain.xml><?xml version="1.0" encoding="utf-8"?>
<calcChain xmlns="http://schemas.openxmlformats.org/spreadsheetml/2006/main">
  <c r="K43" i="13" l="1"/>
  <c r="G27" i="13"/>
  <c r="G19" i="13"/>
  <c r="G17" i="13"/>
  <c r="G15" i="13"/>
  <c r="G29" i="13" l="1"/>
  <c r="A30" i="13" s="1"/>
  <c r="J43" i="13" l="1"/>
</calcChain>
</file>

<file path=xl/sharedStrings.xml><?xml version="1.0" encoding="utf-8"?>
<sst xmlns="http://schemas.openxmlformats.org/spreadsheetml/2006/main" count="57" uniqueCount="54">
  <si>
    <t xml:space="preserve">PREFEITURA MUNICIPAL DE </t>
  </si>
  <si>
    <t>OBS: Se for papel timbrado da PM dispensar este cabeçalho</t>
  </si>
  <si>
    <r>
      <t>OBRA</t>
    </r>
    <r>
      <rPr>
        <sz val="10"/>
        <rFont val="Arial"/>
        <family val="2"/>
      </rPr>
      <t xml:space="preserve">: </t>
    </r>
  </si>
  <si>
    <t>ART/RRT:</t>
  </si>
  <si>
    <t xml:space="preserve">Item Componente do BDI </t>
  </si>
  <si>
    <t>1 Quartil</t>
  </si>
  <si>
    <t>médio</t>
  </si>
  <si>
    <t>3 Quartil</t>
  </si>
  <si>
    <t>Despesas Indiretas e Lucro</t>
  </si>
  <si>
    <t>%</t>
  </si>
  <si>
    <t xml:space="preserve">Risco </t>
  </si>
  <si>
    <t xml:space="preserve">Administração Central </t>
  </si>
  <si>
    <t>Subtotal I = 1+(( 1+2+3)/100)</t>
  </si>
  <si>
    <t xml:space="preserve">Despesas Financeiras </t>
  </si>
  <si>
    <t>Subtotal II = 1+( 4/100)</t>
  </si>
  <si>
    <t xml:space="preserve">Lucro </t>
  </si>
  <si>
    <t>Subtotal III = 1+( 5/100)</t>
  </si>
  <si>
    <t>Tributos Federais</t>
  </si>
  <si>
    <t>COFINS</t>
  </si>
  <si>
    <t>Pis/PASEP</t>
  </si>
  <si>
    <t>IRPJ</t>
  </si>
  <si>
    <t>Não incidente</t>
  </si>
  <si>
    <t>CSLL</t>
  </si>
  <si>
    <t>Tributo Municipal</t>
  </si>
  <si>
    <t>ISS</t>
  </si>
  <si>
    <t>Subtotal IV = (6+7+8+9+10)/100</t>
  </si>
  <si>
    <t>FÓRMULA</t>
  </si>
  <si>
    <t>Preencher as células das cores:</t>
  </si>
  <si>
    <r>
      <t xml:space="preserve">BDI =   </t>
    </r>
    <r>
      <rPr>
        <b/>
        <u/>
        <sz val="10"/>
        <color indexed="8"/>
        <rFont val="Arial"/>
        <family val="2"/>
      </rPr>
      <t xml:space="preserve"> (1+AC+S+R+G) (1+DF) (1+L)</t>
    </r>
    <r>
      <rPr>
        <b/>
        <sz val="10"/>
        <color indexed="8"/>
        <rFont val="Arial"/>
        <family val="2"/>
      </rPr>
      <t xml:space="preserve">   - 1   </t>
    </r>
  </si>
  <si>
    <t xml:space="preserve"> (1- I )</t>
  </si>
  <si>
    <r>
      <t>Onde:</t>
    </r>
    <r>
      <rPr>
        <sz val="10"/>
        <rFont val="Arial"/>
        <family val="2"/>
      </rPr>
      <t xml:space="preserve">
AC: taxa de administração central;
S: taxa de seguros;
R: taxa de riscos;
G: taxa de garantias;
DF: taxa de despesas financeiras;
L: taxa de lucro/remuneração;
I: taxa de incidência de impostos (PIS, COFINS, ISS).
</t>
    </r>
  </si>
  <si>
    <r>
      <t xml:space="preserve">OBS: 1. </t>
    </r>
    <r>
      <rPr>
        <sz val="10"/>
        <rFont val="Arial"/>
        <family val="2"/>
      </rPr>
      <t xml:space="preserve"> A tabela acima foi elaborada sem considerar a desoneração sobre a folha de pagamento prevista na Lei n° 12.844/2013. Para análise de orçamentos considerando a contribuição previdenciária sobre a receita bruta deverá ser somada a alíquota de 2% no item impostos. 2. O Tomador apresentará declaração informativa, conforme legislação tributária municipal, a base de cálculo e, sobre esta, a respectiva alíquota do ISS, que será um percentual entre 2% e 5%.</t>
    </r>
  </si>
  <si>
    <t>Tributo Federal</t>
  </si>
  <si>
    <t>Contribuição previdenciária sobre a receita bruta: alíquota de 2% no item impostos</t>
  </si>
  <si>
    <t>TOTAL DO ÍNDICE DO BDI ADOTADO</t>
  </si>
  <si>
    <t>OBS:  Para enquadramento em cada tipo de obra deve-se observar a preponderância dos serviços correlatos no orçamento do empreendimento, ou então, quando for viável tecnicamente, o desmembramento do orçamento em quantos forem os tipos de obra.</t>
  </si>
  <si>
    <t>COMPOSIÇÃO DO BDI (Acórdão TCU nº 2622/2013) - Construção de Rodovias e Ferrovias</t>
  </si>
  <si>
    <t>TOTAL DO BDI SEM A ALIQUOTA DO INSS</t>
  </si>
  <si>
    <t>Para o tipo de obra "Construção de Rodovias e Ferrovias"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</si>
  <si>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>Garantia + seguro</t>
  </si>
  <si>
    <r>
      <t>Contrato</t>
    </r>
    <r>
      <rPr>
        <sz val="10"/>
        <rFont val="Arial"/>
        <family val="2"/>
      </rPr>
      <t xml:space="preserve">:    </t>
    </r>
  </si>
  <si>
    <t>Endereço:</t>
  </si>
  <si>
    <t xml:space="preserve">Limites </t>
  </si>
  <si>
    <t>(sem desoneração)</t>
  </si>
  <si>
    <t>RT de Orç.:</t>
  </si>
  <si>
    <t>Local/Data</t>
  </si>
  <si>
    <t>Conforme legislação municipal</t>
  </si>
  <si>
    <t xml:space="preserve">Responsável Técnico de Orçamento </t>
  </si>
  <si>
    <t>CREA/CAU:</t>
  </si>
  <si>
    <t>POUSO ALEGRE</t>
  </si>
  <si>
    <t>PRAÇA JOÃO PINHEIRO Nº75</t>
  </si>
  <si>
    <t>Rodrigo Teixeira de Oliveira</t>
  </si>
  <si>
    <t xml:space="preserve">Exec. de serv. de pav. em concreto pré-moldado (Bloquetes e Intertravados) e dren. superficial </t>
  </si>
  <si>
    <t>02 de Setembro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</si>
</sst>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00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u/>
      <sz val="10"/>
      <color indexed="8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4" applyNumberFormat="0" applyFont="0" applyAlignment="0" applyProtection="0"/>
    <xf numFmtId="0" fontId="19" fillId="16" borderId="5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</cellStyleXfs>
  <cellXfs count="158">
    <xf numFmtId="0" fontId="0" fillId="0" borderId="0" xfId="0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0" xfId="0" applyBorder="1" applyAlignment="1" applyProtection="1"/>
    <xf numFmtId="0" fontId="0" fillId="0" borderId="12" xfId="0" applyBorder="1" applyAlignment="1" applyProtection="1"/>
    <xf numFmtId="0" fontId="0" fillId="0" borderId="12" xfId="0" applyFill="1" applyBorder="1" applyProtection="1"/>
    <xf numFmtId="164" fontId="1" fillId="0" borderId="0" xfId="34" applyFont="1" applyBorder="1" applyAlignment="1" applyProtection="1"/>
    <xf numFmtId="164" fontId="1" fillId="0" borderId="12" xfId="34" applyFont="1" applyBorder="1" applyAlignment="1" applyProtection="1"/>
    <xf numFmtId="164" fontId="1" fillId="0" borderId="13" xfId="34" applyFont="1" applyBorder="1" applyAlignment="1" applyProtection="1"/>
    <xf numFmtId="164" fontId="1" fillId="0" borderId="14" xfId="34" applyFont="1" applyBorder="1" applyAlignment="1" applyProtection="1"/>
    <xf numFmtId="164" fontId="5" fillId="24" borderId="15" xfId="34" applyFont="1" applyFill="1" applyBorder="1" applyAlignment="1" applyProtection="1">
      <alignment horizontal="center" wrapText="1"/>
    </xf>
    <xf numFmtId="164" fontId="5" fillId="24" borderId="13" xfId="34" applyFont="1" applyFill="1" applyBorder="1" applyAlignment="1" applyProtection="1">
      <alignment horizontal="center" wrapText="1"/>
    </xf>
    <xf numFmtId="164" fontId="5" fillId="24" borderId="16" xfId="34" applyFont="1" applyFill="1" applyBorder="1" applyAlignment="1" applyProtection="1">
      <alignment horizontal="center" wrapText="1"/>
    </xf>
    <xf numFmtId="164" fontId="6" fillId="0" borderId="17" xfId="34" applyFont="1" applyBorder="1" applyAlignment="1" applyProtection="1">
      <alignment horizontal="center" wrapText="1"/>
    </xf>
    <xf numFmtId="164" fontId="6" fillId="0" borderId="18" xfId="34" applyFont="1" applyBorder="1" applyAlignment="1" applyProtection="1">
      <alignment horizontal="center" wrapText="1"/>
    </xf>
    <xf numFmtId="164" fontId="6" fillId="0" borderId="19" xfId="34" applyFont="1" applyBorder="1" applyAlignment="1" applyProtection="1">
      <alignment horizontal="center" wrapText="1"/>
    </xf>
    <xf numFmtId="2" fontId="7" fillId="0" borderId="22" xfId="34" applyNumberFormat="1" applyFont="1" applyFill="1" applyBorder="1" applyAlignment="1" applyProtection="1">
      <alignment wrapText="1"/>
    </xf>
    <xf numFmtId="2" fontId="7" fillId="0" borderId="0" xfId="34" applyNumberFormat="1" applyFont="1" applyFill="1" applyBorder="1" applyAlignment="1" applyProtection="1">
      <alignment wrapText="1"/>
    </xf>
    <xf numFmtId="2" fontId="7" fillId="0" borderId="23" xfId="34" applyNumberFormat="1" applyFont="1" applyFill="1" applyBorder="1" applyAlignment="1" applyProtection="1">
      <alignment wrapText="1"/>
    </xf>
    <xf numFmtId="164" fontId="6" fillId="25" borderId="0" xfId="34" applyFont="1" applyFill="1" applyBorder="1" applyAlignment="1" applyProtection="1">
      <alignment wrapText="1"/>
    </xf>
    <xf numFmtId="164" fontId="6" fillId="0" borderId="0" xfId="34" applyFont="1" applyFill="1" applyBorder="1" applyAlignment="1" applyProtection="1">
      <alignment wrapText="1"/>
    </xf>
    <xf numFmtId="164" fontId="6" fillId="0" borderId="0" xfId="34" applyFont="1" applyBorder="1" applyAlignment="1" applyProtection="1">
      <alignment wrapText="1"/>
    </xf>
    <xf numFmtId="164" fontId="6" fillId="0" borderId="12" xfId="34" applyFont="1" applyBorder="1" applyAlignment="1" applyProtection="1">
      <alignment wrapText="1"/>
    </xf>
    <xf numFmtId="164" fontId="5" fillId="0" borderId="17" xfId="35" applyFont="1" applyBorder="1" applyAlignment="1" applyProtection="1">
      <alignment wrapText="1"/>
    </xf>
    <xf numFmtId="164" fontId="5" fillId="0" borderId="18" xfId="35" applyFont="1" applyBorder="1" applyAlignment="1" applyProtection="1">
      <alignment wrapText="1"/>
    </xf>
    <xf numFmtId="164" fontId="5" fillId="0" borderId="24" xfId="35" applyFont="1" applyBorder="1" applyAlignment="1" applyProtection="1">
      <alignment wrapText="1"/>
    </xf>
    <xf numFmtId="164" fontId="5" fillId="0" borderId="20" xfId="35" applyFont="1" applyBorder="1" applyAlignment="1" applyProtection="1">
      <alignment wrapText="1"/>
    </xf>
    <xf numFmtId="164" fontId="5" fillId="0" borderId="21" xfId="35" applyFont="1" applyBorder="1" applyAlignment="1" applyProtection="1">
      <alignment wrapText="1"/>
    </xf>
    <xf numFmtId="164" fontId="5" fillId="0" borderId="0" xfId="35" applyFont="1" applyBorder="1" applyAlignment="1" applyProtection="1">
      <alignment wrapText="1"/>
    </xf>
    <xf numFmtId="164" fontId="5" fillId="0" borderId="12" xfId="35" applyFont="1" applyBorder="1" applyAlignment="1" applyProtection="1">
      <alignment wrapText="1"/>
    </xf>
    <xf numFmtId="0" fontId="2" fillId="25" borderId="25" xfId="0" applyFont="1" applyFill="1" applyBorder="1" applyAlignment="1" applyProtection="1">
      <alignment horizontal="left" vertical="center"/>
      <protection locked="0"/>
    </xf>
    <xf numFmtId="165" fontId="1" fillId="25" borderId="26" xfId="34" applyNumberFormat="1" applyFont="1" applyFill="1" applyBorder="1" applyAlignment="1" applyProtection="1">
      <alignment vertical="center"/>
      <protection locked="0"/>
    </xf>
    <xf numFmtId="0" fontId="0" fillId="0" borderId="27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0" xfId="0" applyProtection="1"/>
    <xf numFmtId="0" fontId="0" fillId="0" borderId="28" xfId="0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0" fillId="0" borderId="12" xfId="0" applyBorder="1" applyProtection="1"/>
    <xf numFmtId="0" fontId="0" fillId="0" borderId="2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2" fillId="0" borderId="30" xfId="0" applyFont="1" applyBorder="1" applyAlignment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</xf>
    <xf numFmtId="164" fontId="2" fillId="0" borderId="33" xfId="34" applyFont="1" applyFill="1" applyBorder="1" applyAlignment="1" applyProtection="1">
      <alignment vertical="center"/>
    </xf>
    <xf numFmtId="0" fontId="2" fillId="26" borderId="28" xfId="0" applyFont="1" applyFill="1" applyBorder="1" applyAlignment="1" applyProtection="1">
      <alignment horizontal="left"/>
    </xf>
    <xf numFmtId="0" fontId="2" fillId="26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 wrapText="1"/>
    </xf>
    <xf numFmtId="2" fontId="0" fillId="0" borderId="0" xfId="0" applyNumberFormat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wrapText="1"/>
    </xf>
    <xf numFmtId="0" fontId="2" fillId="25" borderId="0" xfId="0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2" fontId="2" fillId="0" borderId="0" xfId="0" applyNumberFormat="1" applyFont="1" applyBorder="1" applyAlignment="1" applyProtection="1">
      <alignment vertical="top" wrapText="1"/>
    </xf>
    <xf numFmtId="2" fontId="0" fillId="0" borderId="0" xfId="0" applyNumberFormat="1" applyAlignment="1" applyProtection="1">
      <alignment vertical="top" wrapText="1"/>
    </xf>
    <xf numFmtId="2" fontId="0" fillId="0" borderId="12" xfId="0" applyNumberFormat="1" applyBorder="1" applyAlignment="1" applyProtection="1">
      <alignment vertical="top" wrapText="1"/>
    </xf>
    <xf numFmtId="164" fontId="6" fillId="0" borderId="17" xfId="35" applyFont="1" applyBorder="1" applyAlignment="1" applyProtection="1">
      <alignment wrapText="1"/>
    </xf>
    <xf numFmtId="164" fontId="6" fillId="0" borderId="18" xfId="35" applyFont="1" applyBorder="1" applyAlignment="1" applyProtection="1">
      <alignment wrapText="1"/>
    </xf>
    <xf numFmtId="164" fontId="6" fillId="0" borderId="24" xfId="35" applyFont="1" applyBorder="1" applyAlignment="1" applyProtection="1">
      <alignment wrapText="1"/>
    </xf>
    <xf numFmtId="0" fontId="0" fillId="25" borderId="0" xfId="0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2" fillId="0" borderId="27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25" borderId="0" xfId="0" applyFont="1" applyFill="1" applyBorder="1" applyAlignment="1" applyProtection="1">
      <alignment horizontal="left"/>
      <protection locked="0"/>
    </xf>
    <xf numFmtId="0" fontId="2" fillId="25" borderId="12" xfId="0" applyFont="1" applyFill="1" applyBorder="1" applyAlignment="1" applyProtection="1">
      <alignment horizontal="left"/>
      <protection locked="0"/>
    </xf>
    <xf numFmtId="0" fontId="2" fillId="0" borderId="2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2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2" fontId="2" fillId="0" borderId="0" xfId="0" applyNumberFormat="1" applyFont="1" applyBorder="1" applyAlignment="1" applyProtection="1">
      <alignment vertical="top" wrapText="1"/>
    </xf>
    <xf numFmtId="2" fontId="0" fillId="0" borderId="0" xfId="0" applyNumberFormat="1" applyAlignment="1" applyProtection="1">
      <alignment vertical="top" wrapText="1"/>
    </xf>
    <xf numFmtId="2" fontId="0" fillId="0" borderId="12" xfId="0" applyNumberFormat="1" applyBorder="1" applyAlignment="1" applyProtection="1">
      <alignment vertical="top" wrapText="1"/>
    </xf>
    <xf numFmtId="0" fontId="2" fillId="0" borderId="29" xfId="0" applyFont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 wrapText="1"/>
    </xf>
    <xf numFmtId="0" fontId="0" fillId="0" borderId="39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2" fontId="6" fillId="25" borderId="39" xfId="34" applyNumberFormat="1" applyFont="1" applyFill="1" applyBorder="1" applyAlignment="1" applyProtection="1">
      <alignment horizontal="center" wrapText="1"/>
      <protection locked="0"/>
    </xf>
    <xf numFmtId="2" fontId="6" fillId="25" borderId="41" xfId="34" applyNumberFormat="1" applyFont="1" applyFill="1" applyBorder="1" applyAlignment="1" applyProtection="1">
      <alignment horizontal="center" wrapText="1"/>
      <protection locked="0"/>
    </xf>
    <xf numFmtId="0" fontId="5" fillId="0" borderId="31" xfId="0" applyFont="1" applyFill="1" applyBorder="1" applyAlignment="1" applyProtection="1">
      <alignment horizontal="center" wrapText="1"/>
    </xf>
    <xf numFmtId="0" fontId="5" fillId="0" borderId="33" xfId="0" applyFont="1" applyFill="1" applyBorder="1" applyAlignment="1" applyProtection="1">
      <alignment horizontal="center" wrapText="1"/>
    </xf>
    <xf numFmtId="0" fontId="5" fillId="0" borderId="26" xfId="0" applyFont="1" applyFill="1" applyBorder="1" applyAlignment="1" applyProtection="1">
      <alignment horizontal="center" wrapText="1"/>
    </xf>
    <xf numFmtId="10" fontId="9" fillId="28" borderId="31" xfId="0" applyNumberFormat="1" applyFont="1" applyFill="1" applyBorder="1" applyAlignment="1" applyProtection="1">
      <alignment horizontal="center" vertical="top" wrapText="1"/>
    </xf>
    <xf numFmtId="10" fontId="9" fillId="28" borderId="26" xfId="0" applyNumberFormat="1" applyFont="1" applyFill="1" applyBorder="1" applyAlignment="1" applyProtection="1">
      <alignment horizontal="center" vertical="top" wrapText="1"/>
    </xf>
    <xf numFmtId="0" fontId="5" fillId="0" borderId="36" xfId="0" applyFont="1" applyFill="1" applyBorder="1" applyAlignment="1" applyProtection="1">
      <alignment horizontal="left" wrapText="1"/>
    </xf>
    <xf numFmtId="0" fontId="5" fillId="0" borderId="37" xfId="0" applyFont="1" applyFill="1" applyBorder="1" applyAlignment="1" applyProtection="1">
      <alignment horizontal="left" wrapText="1"/>
    </xf>
    <xf numFmtId="0" fontId="5" fillId="0" borderId="34" xfId="0" applyFont="1" applyFill="1" applyBorder="1" applyAlignment="1" applyProtection="1">
      <alignment horizontal="left" wrapText="1"/>
    </xf>
    <xf numFmtId="2" fontId="5" fillId="27" borderId="36" xfId="34" applyNumberFormat="1" applyFont="1" applyFill="1" applyBorder="1" applyAlignment="1" applyProtection="1">
      <alignment horizontal="center" wrapText="1"/>
    </xf>
    <xf numFmtId="2" fontId="5" fillId="27" borderId="45" xfId="34" applyNumberFormat="1" applyFont="1" applyFill="1" applyBorder="1" applyAlignment="1" applyProtection="1">
      <alignment horizontal="center" wrapText="1"/>
    </xf>
    <xf numFmtId="0" fontId="5" fillId="0" borderId="46" xfId="0" applyFont="1" applyBorder="1" applyAlignment="1" applyProtection="1">
      <alignment horizontal="center" wrapText="1"/>
    </xf>
    <xf numFmtId="0" fontId="5" fillId="0" borderId="18" xfId="0" applyFont="1" applyBorder="1" applyAlignment="1" applyProtection="1">
      <alignment horizontal="center" wrapText="1"/>
    </xf>
    <xf numFmtId="0" fontId="5" fillId="0" borderId="40" xfId="0" applyFont="1" applyBorder="1" applyAlignment="1" applyProtection="1">
      <alignment horizontal="center" wrapText="1"/>
    </xf>
    <xf numFmtId="164" fontId="5" fillId="0" borderId="39" xfId="34" applyFont="1" applyFill="1" applyBorder="1" applyAlignment="1" applyProtection="1">
      <alignment horizontal="center" wrapText="1"/>
    </xf>
    <xf numFmtId="164" fontId="5" fillId="0" borderId="41" xfId="34" applyFont="1" applyFill="1" applyBorder="1" applyAlignment="1" applyProtection="1">
      <alignment horizontal="center" wrapText="1"/>
    </xf>
    <xf numFmtId="0" fontId="0" fillId="0" borderId="46" xfId="0" applyBorder="1" applyAlignment="1" applyProtection="1">
      <alignment horizontal="center"/>
    </xf>
    <xf numFmtId="0" fontId="6" fillId="0" borderId="39" xfId="0" applyFont="1" applyBorder="1" applyAlignment="1" applyProtection="1">
      <alignment horizontal="left" wrapText="1"/>
    </xf>
    <xf numFmtId="0" fontId="6" fillId="0" borderId="18" xfId="0" applyFont="1" applyBorder="1" applyAlignment="1" applyProtection="1">
      <alignment horizontal="left" wrapText="1"/>
    </xf>
    <xf numFmtId="0" fontId="6" fillId="0" borderId="40" xfId="0" applyFont="1" applyBorder="1" applyAlignment="1" applyProtection="1">
      <alignment horizontal="left" wrapText="1"/>
    </xf>
    <xf numFmtId="164" fontId="6" fillId="25" borderId="39" xfId="34" applyNumberFormat="1" applyFont="1" applyFill="1" applyBorder="1" applyAlignment="1" applyProtection="1">
      <alignment horizontal="center" wrapText="1"/>
      <protection locked="0"/>
    </xf>
    <xf numFmtId="164" fontId="6" fillId="25" borderId="41" xfId="34" applyNumberFormat="1" applyFont="1" applyFill="1" applyBorder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left" wrapText="1"/>
    </xf>
    <xf numFmtId="0" fontId="5" fillId="0" borderId="18" xfId="0" applyFont="1" applyBorder="1" applyAlignment="1" applyProtection="1">
      <alignment horizontal="left" wrapText="1"/>
    </xf>
    <xf numFmtId="0" fontId="5" fillId="0" borderId="40" xfId="0" applyFont="1" applyBorder="1" applyAlignment="1" applyProtection="1">
      <alignment horizontal="left" wrapText="1"/>
    </xf>
    <xf numFmtId="166" fontId="5" fillId="0" borderId="39" xfId="34" applyNumberFormat="1" applyFont="1" applyFill="1" applyBorder="1" applyAlignment="1" applyProtection="1">
      <alignment horizontal="center" wrapText="1"/>
    </xf>
    <xf numFmtId="166" fontId="5" fillId="0" borderId="41" xfId="34" applyNumberFormat="1" applyFont="1" applyFill="1" applyBorder="1" applyAlignment="1" applyProtection="1">
      <alignment horizontal="center" wrapText="1"/>
    </xf>
    <xf numFmtId="164" fontId="6" fillId="0" borderId="43" xfId="34" applyFont="1" applyBorder="1" applyAlignment="1" applyProtection="1">
      <alignment horizontal="center" wrapText="1"/>
    </xf>
    <xf numFmtId="164" fontId="6" fillId="0" borderId="44" xfId="34" applyFont="1" applyBorder="1" applyAlignment="1" applyProtection="1">
      <alignment horizontal="center" wrapText="1"/>
    </xf>
    <xf numFmtId="164" fontId="6" fillId="0" borderId="46" xfId="35" applyFont="1" applyBorder="1" applyAlignment="1" applyProtection="1">
      <alignment horizontal="left" wrapText="1"/>
    </xf>
    <xf numFmtId="164" fontId="6" fillId="0" borderId="18" xfId="35" applyFont="1" applyBorder="1" applyAlignment="1" applyProtection="1">
      <alignment horizontal="left" wrapText="1"/>
    </xf>
    <xf numFmtId="164" fontId="6" fillId="0" borderId="40" xfId="35" applyFont="1" applyBorder="1" applyAlignment="1" applyProtection="1">
      <alignment horizontal="left" wrapText="1"/>
    </xf>
    <xf numFmtId="164" fontId="6" fillId="0" borderId="17" xfId="35" applyFont="1" applyBorder="1" applyAlignment="1" applyProtection="1">
      <alignment wrapText="1"/>
    </xf>
    <xf numFmtId="164" fontId="6" fillId="0" borderId="18" xfId="35" applyFont="1" applyBorder="1" applyAlignment="1" applyProtection="1">
      <alignment wrapText="1"/>
    </xf>
    <xf numFmtId="164" fontId="6" fillId="0" borderId="24" xfId="35" applyFont="1" applyBorder="1" applyAlignment="1" applyProtection="1">
      <alignment wrapText="1"/>
    </xf>
    <xf numFmtId="2" fontId="6" fillId="0" borderId="39" xfId="34" applyNumberFormat="1" applyFont="1" applyFill="1" applyBorder="1" applyAlignment="1" applyProtection="1">
      <alignment horizontal="right" wrapText="1"/>
    </xf>
    <xf numFmtId="2" fontId="6" fillId="0" borderId="41" xfId="34" applyNumberFormat="1" applyFont="1" applyFill="1" applyBorder="1" applyAlignment="1" applyProtection="1">
      <alignment horizontal="right" wrapText="1"/>
    </xf>
    <xf numFmtId="0" fontId="3" fillId="0" borderId="2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5" fillId="24" borderId="47" xfId="0" applyFont="1" applyFill="1" applyBorder="1" applyAlignment="1" applyProtection="1">
      <alignment horizontal="center" wrapText="1"/>
    </xf>
    <xf numFmtId="0" fontId="5" fillId="24" borderId="37" xfId="0" applyFont="1" applyFill="1" applyBorder="1" applyAlignment="1" applyProtection="1">
      <alignment horizontal="center" wrapText="1"/>
    </xf>
    <xf numFmtId="0" fontId="5" fillId="24" borderId="34" xfId="0" applyFont="1" applyFill="1" applyBorder="1" applyAlignment="1" applyProtection="1">
      <alignment horizontal="center" wrapText="1"/>
    </xf>
    <xf numFmtId="0" fontId="5" fillId="24" borderId="36" xfId="0" applyFont="1" applyFill="1" applyBorder="1" applyAlignment="1" applyProtection="1">
      <alignment horizontal="center" wrapText="1"/>
    </xf>
    <xf numFmtId="164" fontId="5" fillId="24" borderId="36" xfId="34" applyFont="1" applyFill="1" applyBorder="1" applyAlignment="1" applyProtection="1">
      <alignment horizontal="center" wrapText="1"/>
    </xf>
    <xf numFmtId="164" fontId="5" fillId="24" borderId="45" xfId="34" applyFont="1" applyFill="1" applyBorder="1" applyAlignment="1" applyProtection="1">
      <alignment horizontal="center" wrapText="1"/>
    </xf>
    <xf numFmtId="164" fontId="2" fillId="0" borderId="27" xfId="35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 wrapText="1"/>
    </xf>
    <xf numFmtId="0" fontId="2" fillId="0" borderId="28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0" fontId="2" fillId="25" borderId="35" xfId="0" applyFont="1" applyFill="1" applyBorder="1" applyAlignment="1" applyProtection="1">
      <alignment horizontal="left"/>
      <protection locked="0"/>
    </xf>
    <xf numFmtId="0" fontId="2" fillId="25" borderId="42" xfId="0" applyFont="1" applyFill="1" applyBorder="1" applyAlignment="1" applyProtection="1">
      <alignment horizontal="left"/>
      <protection locked="0"/>
    </xf>
    <xf numFmtId="0" fontId="4" fillId="25" borderId="33" xfId="0" applyFont="1" applyFill="1" applyBorder="1" applyAlignment="1" applyProtection="1">
      <alignment horizontal="center" vertical="center"/>
      <protection locked="0"/>
    </xf>
    <xf numFmtId="0" fontId="4" fillId="25" borderId="25" xfId="0" applyFont="1" applyFill="1" applyBorder="1" applyAlignment="1" applyProtection="1">
      <alignment horizontal="center" vertical="center"/>
      <protection locked="0"/>
    </xf>
    <xf numFmtId="164" fontId="4" fillId="0" borderId="38" xfId="35" applyFont="1" applyFill="1" applyBorder="1" applyAlignment="1" applyProtection="1">
      <alignment horizontal="center" vertical="top"/>
    </xf>
    <xf numFmtId="164" fontId="4" fillId="0" borderId="13" xfId="35" applyFont="1" applyFill="1" applyBorder="1" applyAlignment="1" applyProtection="1">
      <alignment horizontal="center" vertical="top"/>
    </xf>
    <xf numFmtId="164" fontId="4" fillId="0" borderId="14" xfId="35" applyFont="1" applyFill="1" applyBorder="1" applyAlignment="1" applyProtection="1">
      <alignment horizontal="center" vertical="top"/>
    </xf>
    <xf numFmtId="164" fontId="6" fillId="0" borderId="39" xfId="34" applyFont="1" applyBorder="1" applyAlignment="1" applyProtection="1">
      <alignment horizontal="center" wrapText="1"/>
    </xf>
    <xf numFmtId="164" fontId="6" fillId="0" borderId="41" xfId="34" applyFont="1" applyBorder="1" applyAlignment="1" applyProtection="1">
      <alignment horizontal="center" wrapText="1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Separador de milhares_BDI Acordão 2622 - Const. Edificios" xfId="34"/>
    <cellStyle name="Separador de milhares_BDI Acordão 2622 Rodovias e Ferrovias" xfId="35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9">
    <dxf>
      <font>
        <strike/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 patternType="none">
          <bgColor indexed="65"/>
        </patternFill>
      </fill>
    </dxf>
    <dxf>
      <font>
        <b/>
        <i val="0"/>
        <strike/>
        <condense val="0"/>
        <extend val="0"/>
        <u val="none"/>
        <color indexed="56"/>
      </font>
      <fill>
        <patternFill>
          <bgColor indexed="53"/>
        </patternFill>
      </fill>
    </dxf>
    <dxf>
      <font>
        <strike/>
        <condense val="0"/>
        <extend val="0"/>
        <color auto="1"/>
      </font>
      <fill>
        <patternFill>
          <bgColor indexed="5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/>
        <condense val="0"/>
        <extend val="0"/>
        <u val="none"/>
        <color indexed="48"/>
      </font>
      <fill>
        <patternFill patternType="solid">
          <bgColor indexed="10"/>
        </patternFill>
      </fill>
      <border>
        <left style="thin">
          <color indexed="61"/>
        </left>
        <right style="thin">
          <color indexed="61"/>
        </right>
        <top style="thin">
          <color indexed="61"/>
        </top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/>
        <condense val="0"/>
        <extend val="0"/>
        <u val="none"/>
        <color indexed="48"/>
      </font>
      <fill>
        <patternFill patternType="solid">
          <bgColor indexed="10"/>
        </patternFill>
      </fill>
      <border>
        <left style="thin">
          <color indexed="61"/>
        </left>
        <right style="thin">
          <color indexed="61"/>
        </right>
        <top style="thin">
          <color indexed="61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view="pageBreakPreview" topLeftCell="A7" zoomScaleNormal="100" zoomScaleSheetLayoutView="100" workbookViewId="0">
      <selection activeCell="B7" sqref="B7:H7"/>
    </sheetView>
  </sheetViews>
  <sheetFormatPr defaultRowHeight="12.75" x14ac:dyDescent="0.2"/>
  <cols>
    <col min="1" max="1" width="9.42578125" style="35" customWidth="1"/>
    <col min="2" max="3" width="9.28515625" style="35" customWidth="1"/>
    <col min="4" max="4" width="7.7109375" style="35" customWidth="1"/>
    <col min="5" max="5" width="3.85546875" style="35" customWidth="1"/>
    <col min="6" max="6" width="32.42578125" style="35" customWidth="1"/>
    <col min="7" max="7" width="9.7109375" style="35" customWidth="1"/>
    <col min="8" max="8" width="13" style="35" customWidth="1"/>
    <col min="9" max="11" width="9.85546875" style="35" customWidth="1"/>
    <col min="12" max="12" width="0.140625" style="35" customWidth="1"/>
    <col min="13" max="15" width="9.140625" style="35" hidden="1" customWidth="1"/>
    <col min="16" max="16384" width="9.140625" style="35"/>
  </cols>
  <sheetData>
    <row r="1" spans="1:11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x14ac:dyDescent="0.2">
      <c r="A2" s="36"/>
      <c r="B2" s="37" t="s">
        <v>0</v>
      </c>
      <c r="C2" s="37"/>
      <c r="D2" s="38"/>
      <c r="E2" s="78" t="s">
        <v>49</v>
      </c>
      <c r="F2" s="78"/>
      <c r="G2" s="39" t="s">
        <v>1</v>
      </c>
      <c r="H2" s="39"/>
      <c r="I2" s="39"/>
      <c r="J2" s="39"/>
      <c r="K2" s="40"/>
    </row>
    <row r="3" spans="1:11" x14ac:dyDescent="0.2">
      <c r="A3" s="36"/>
      <c r="B3" s="39" t="s">
        <v>41</v>
      </c>
      <c r="C3" s="66" t="s">
        <v>50</v>
      </c>
      <c r="D3" s="66"/>
      <c r="E3" s="66"/>
      <c r="F3" s="66"/>
      <c r="G3" s="39"/>
      <c r="H3" s="39"/>
      <c r="I3" s="39"/>
      <c r="J3" s="39"/>
      <c r="K3" s="40"/>
    </row>
    <row r="4" spans="1:11" x14ac:dyDescent="0.2">
      <c r="A4" s="41"/>
      <c r="B4" s="42"/>
      <c r="C4" s="42"/>
      <c r="D4" s="38"/>
      <c r="E4" s="38"/>
      <c r="F4" s="38"/>
      <c r="G4" s="6"/>
      <c r="H4" s="6"/>
      <c r="I4" s="6"/>
      <c r="J4" s="6"/>
      <c r="K4" s="7"/>
    </row>
    <row r="5" spans="1:11" x14ac:dyDescent="0.2">
      <c r="A5" s="43"/>
      <c r="B5" s="44"/>
      <c r="C5" s="44"/>
      <c r="D5" s="44"/>
      <c r="E5" s="44"/>
      <c r="F5" s="44"/>
      <c r="G5" s="8"/>
      <c r="H5" s="8"/>
      <c r="I5" s="8"/>
      <c r="J5" s="8"/>
      <c r="K5" s="9"/>
    </row>
    <row r="6" spans="1:11" ht="18.75" customHeight="1" x14ac:dyDescent="0.2">
      <c r="A6" s="134" t="s">
        <v>36</v>
      </c>
      <c r="B6" s="135"/>
      <c r="C6" s="135"/>
      <c r="D6" s="135"/>
      <c r="E6" s="135"/>
      <c r="F6" s="135"/>
      <c r="G6" s="135"/>
      <c r="H6" s="136"/>
      <c r="I6" s="143" t="s">
        <v>42</v>
      </c>
      <c r="J6" s="144"/>
      <c r="K6" s="145"/>
    </row>
    <row r="7" spans="1:11" ht="12.75" customHeight="1" thickBot="1" x14ac:dyDescent="0.25">
      <c r="A7" s="45" t="s">
        <v>2</v>
      </c>
      <c r="B7" s="149" t="s">
        <v>52</v>
      </c>
      <c r="C7" s="149"/>
      <c r="D7" s="149"/>
      <c r="E7" s="149"/>
      <c r="F7" s="149"/>
      <c r="G7" s="149"/>
      <c r="H7" s="150"/>
      <c r="I7" s="146"/>
      <c r="J7" s="147"/>
      <c r="K7" s="148"/>
    </row>
    <row r="8" spans="1:11" ht="18.75" customHeight="1" thickBot="1" x14ac:dyDescent="0.25">
      <c r="A8" s="46" t="s">
        <v>40</v>
      </c>
      <c r="B8" s="151"/>
      <c r="C8" s="152"/>
      <c r="D8" s="47" t="s">
        <v>44</v>
      </c>
      <c r="E8" s="48"/>
      <c r="F8" s="30"/>
      <c r="G8" s="49" t="s">
        <v>3</v>
      </c>
      <c r="H8" s="31"/>
      <c r="I8" s="153" t="s">
        <v>43</v>
      </c>
      <c r="J8" s="154"/>
      <c r="K8" s="155"/>
    </row>
    <row r="9" spans="1:11" ht="25.5" customHeight="1" x14ac:dyDescent="0.2">
      <c r="A9" s="137"/>
      <c r="B9" s="138"/>
      <c r="C9" s="139"/>
      <c r="D9" s="140" t="s">
        <v>4</v>
      </c>
      <c r="E9" s="138"/>
      <c r="F9" s="139"/>
      <c r="G9" s="141"/>
      <c r="H9" s="142"/>
      <c r="I9" s="10" t="s">
        <v>5</v>
      </c>
      <c r="J9" s="11" t="s">
        <v>6</v>
      </c>
      <c r="K9" s="12" t="s">
        <v>7</v>
      </c>
    </row>
    <row r="10" spans="1:11" ht="12.75" customHeight="1" x14ac:dyDescent="0.2">
      <c r="A10" s="108" t="s">
        <v>8</v>
      </c>
      <c r="B10" s="109"/>
      <c r="C10" s="109"/>
      <c r="D10" s="109"/>
      <c r="E10" s="109"/>
      <c r="F10" s="110"/>
      <c r="G10" s="156" t="s">
        <v>9</v>
      </c>
      <c r="H10" s="157"/>
      <c r="I10" s="13" t="s">
        <v>9</v>
      </c>
      <c r="J10" s="14"/>
      <c r="K10" s="15" t="s">
        <v>9</v>
      </c>
    </row>
    <row r="11" spans="1:11" x14ac:dyDescent="0.2">
      <c r="A11" s="113">
        <v>1</v>
      </c>
      <c r="B11" s="94"/>
      <c r="C11" s="95"/>
      <c r="D11" s="114" t="s">
        <v>39</v>
      </c>
      <c r="E11" s="115"/>
      <c r="F11" s="116"/>
      <c r="G11" s="117">
        <v>0.4</v>
      </c>
      <c r="H11" s="118"/>
      <c r="I11" s="63">
        <v>0.32</v>
      </c>
      <c r="J11" s="64">
        <v>0.4</v>
      </c>
      <c r="K11" s="65">
        <v>0.74</v>
      </c>
    </row>
    <row r="12" spans="1:11" x14ac:dyDescent="0.2">
      <c r="A12" s="113">
        <v>2</v>
      </c>
      <c r="B12" s="94"/>
      <c r="C12" s="95"/>
      <c r="D12" s="114" t="s">
        <v>10</v>
      </c>
      <c r="E12" s="115"/>
      <c r="F12" s="116"/>
      <c r="G12" s="117">
        <v>0.5</v>
      </c>
      <c r="H12" s="118"/>
      <c r="I12" s="63">
        <v>0.5</v>
      </c>
      <c r="J12" s="64">
        <v>0.56000000000000005</v>
      </c>
      <c r="K12" s="65">
        <v>0.97</v>
      </c>
    </row>
    <row r="13" spans="1:11" ht="12" customHeight="1" x14ac:dyDescent="0.2">
      <c r="A13" s="113">
        <v>3</v>
      </c>
      <c r="B13" s="94"/>
      <c r="C13" s="95"/>
      <c r="D13" s="114" t="s">
        <v>11</v>
      </c>
      <c r="E13" s="115"/>
      <c r="F13" s="116"/>
      <c r="G13" s="117">
        <v>4.6100000000000003</v>
      </c>
      <c r="H13" s="118"/>
      <c r="I13" s="63">
        <v>3.8</v>
      </c>
      <c r="J13" s="64">
        <v>4.01</v>
      </c>
      <c r="K13" s="65">
        <v>4.67</v>
      </c>
    </row>
    <row r="14" spans="1:11" x14ac:dyDescent="0.2">
      <c r="A14" s="94"/>
      <c r="B14" s="94"/>
      <c r="C14" s="95"/>
      <c r="D14" s="114"/>
      <c r="E14" s="115"/>
      <c r="F14" s="116"/>
      <c r="G14" s="93"/>
      <c r="H14" s="94"/>
      <c r="I14" s="39"/>
      <c r="J14" s="39"/>
      <c r="K14" s="40"/>
    </row>
    <row r="15" spans="1:11" ht="12.75" customHeight="1" x14ac:dyDescent="0.2">
      <c r="A15" s="119" t="s">
        <v>12</v>
      </c>
      <c r="B15" s="120"/>
      <c r="C15" s="120"/>
      <c r="D15" s="120"/>
      <c r="E15" s="120"/>
      <c r="F15" s="121"/>
      <c r="G15" s="122">
        <f>(1+(G11+G12+G13)/100)</f>
        <v>1.0550999999999999</v>
      </c>
      <c r="H15" s="123"/>
      <c r="I15" s="23"/>
      <c r="J15" s="24"/>
      <c r="K15" s="25"/>
    </row>
    <row r="16" spans="1:11" x14ac:dyDescent="0.2">
      <c r="A16" s="113">
        <v>4</v>
      </c>
      <c r="B16" s="94"/>
      <c r="C16" s="95"/>
      <c r="D16" s="114" t="s">
        <v>13</v>
      </c>
      <c r="E16" s="115"/>
      <c r="F16" s="116"/>
      <c r="G16" s="117">
        <v>1.21</v>
      </c>
      <c r="H16" s="118"/>
      <c r="I16" s="63">
        <v>1.02</v>
      </c>
      <c r="J16" s="64">
        <v>1.1100000000000001</v>
      </c>
      <c r="K16" s="65">
        <v>1.21</v>
      </c>
    </row>
    <row r="17" spans="1:15" ht="15" customHeight="1" x14ac:dyDescent="0.2">
      <c r="A17" s="119" t="s">
        <v>14</v>
      </c>
      <c r="B17" s="120"/>
      <c r="C17" s="120"/>
      <c r="D17" s="120"/>
      <c r="E17" s="120"/>
      <c r="F17" s="121"/>
      <c r="G17" s="122">
        <f>1+((G16)/100)</f>
        <v>1.0121</v>
      </c>
      <c r="H17" s="123"/>
      <c r="I17" s="23"/>
      <c r="J17" s="24"/>
      <c r="K17" s="25"/>
    </row>
    <row r="18" spans="1:15" x14ac:dyDescent="0.2">
      <c r="A18" s="113">
        <v>5</v>
      </c>
      <c r="B18" s="94"/>
      <c r="C18" s="95"/>
      <c r="D18" s="114" t="s">
        <v>15</v>
      </c>
      <c r="E18" s="115"/>
      <c r="F18" s="116"/>
      <c r="G18" s="117">
        <v>8.6</v>
      </c>
      <c r="H18" s="118"/>
      <c r="I18" s="63">
        <v>6.64</v>
      </c>
      <c r="J18" s="64">
        <v>7.3</v>
      </c>
      <c r="K18" s="65">
        <v>8.69</v>
      </c>
    </row>
    <row r="19" spans="1:15" x14ac:dyDescent="0.2">
      <c r="A19" s="119" t="s">
        <v>16</v>
      </c>
      <c r="B19" s="120"/>
      <c r="C19" s="120"/>
      <c r="D19" s="120"/>
      <c r="E19" s="120"/>
      <c r="F19" s="121"/>
      <c r="G19" s="122">
        <f>1+(G18/100)</f>
        <v>1.0860000000000001</v>
      </c>
      <c r="H19" s="123"/>
      <c r="I19" s="23"/>
      <c r="J19" s="24"/>
      <c r="K19" s="25"/>
    </row>
    <row r="20" spans="1:15" ht="12.75" customHeight="1" x14ac:dyDescent="0.2">
      <c r="A20" s="108" t="s">
        <v>17</v>
      </c>
      <c r="B20" s="109"/>
      <c r="C20" s="109"/>
      <c r="D20" s="109"/>
      <c r="E20" s="109"/>
      <c r="F20" s="110"/>
      <c r="G20" s="111"/>
      <c r="H20" s="112"/>
      <c r="I20" s="23"/>
      <c r="J20" s="24"/>
      <c r="K20" s="25"/>
    </row>
    <row r="21" spans="1:15" x14ac:dyDescent="0.2">
      <c r="A21" s="113">
        <v>6</v>
      </c>
      <c r="B21" s="94"/>
      <c r="C21" s="95"/>
      <c r="D21" s="114" t="s">
        <v>18</v>
      </c>
      <c r="E21" s="115"/>
      <c r="F21" s="116"/>
      <c r="G21" s="132">
        <v>3</v>
      </c>
      <c r="H21" s="133"/>
      <c r="I21" s="63">
        <v>3</v>
      </c>
      <c r="J21" s="64">
        <v>3</v>
      </c>
      <c r="K21" s="65">
        <v>3</v>
      </c>
    </row>
    <row r="22" spans="1:15" ht="16.5" customHeight="1" x14ac:dyDescent="0.2">
      <c r="A22" s="113">
        <v>7</v>
      </c>
      <c r="B22" s="94"/>
      <c r="C22" s="95"/>
      <c r="D22" s="114" t="s">
        <v>19</v>
      </c>
      <c r="E22" s="115"/>
      <c r="F22" s="116"/>
      <c r="G22" s="132">
        <v>0.65</v>
      </c>
      <c r="H22" s="133"/>
      <c r="I22" s="63">
        <v>0.65</v>
      </c>
      <c r="J22" s="64">
        <v>0.65</v>
      </c>
      <c r="K22" s="65">
        <v>0.65</v>
      </c>
    </row>
    <row r="23" spans="1:15" ht="12.75" customHeight="1" x14ac:dyDescent="0.2">
      <c r="A23" s="113">
        <v>8</v>
      </c>
      <c r="B23" s="94"/>
      <c r="C23" s="95"/>
      <c r="D23" s="114" t="s">
        <v>20</v>
      </c>
      <c r="E23" s="115"/>
      <c r="F23" s="116"/>
      <c r="G23" s="111"/>
      <c r="H23" s="112"/>
      <c r="I23" s="129" t="s">
        <v>21</v>
      </c>
      <c r="J23" s="130"/>
      <c r="K23" s="131"/>
    </row>
    <row r="24" spans="1:15" ht="12.75" customHeight="1" x14ac:dyDescent="0.2">
      <c r="A24" s="113">
        <v>9</v>
      </c>
      <c r="B24" s="94"/>
      <c r="C24" s="95"/>
      <c r="D24" s="114" t="s">
        <v>22</v>
      </c>
      <c r="E24" s="115"/>
      <c r="F24" s="116"/>
      <c r="G24" s="111"/>
      <c r="H24" s="112"/>
      <c r="I24" s="129" t="s">
        <v>21</v>
      </c>
      <c r="J24" s="130"/>
      <c r="K24" s="131"/>
    </row>
    <row r="25" spans="1:15" ht="12.75" customHeight="1" x14ac:dyDescent="0.2">
      <c r="A25" s="108" t="s">
        <v>23</v>
      </c>
      <c r="B25" s="109"/>
      <c r="C25" s="109"/>
      <c r="D25" s="109"/>
      <c r="E25" s="109"/>
      <c r="F25" s="110"/>
      <c r="G25" s="111"/>
      <c r="H25" s="112"/>
      <c r="I25" s="63"/>
      <c r="J25" s="64"/>
      <c r="K25" s="65"/>
    </row>
    <row r="26" spans="1:15" ht="12.75" customHeight="1" x14ac:dyDescent="0.2">
      <c r="A26" s="113">
        <v>10</v>
      </c>
      <c r="B26" s="94"/>
      <c r="C26" s="95"/>
      <c r="D26" s="114" t="s">
        <v>24</v>
      </c>
      <c r="E26" s="115"/>
      <c r="F26" s="116"/>
      <c r="G26" s="117">
        <v>3</v>
      </c>
      <c r="H26" s="118"/>
      <c r="I26" s="126" t="s">
        <v>46</v>
      </c>
      <c r="J26" s="127"/>
      <c r="K26" s="128"/>
    </row>
    <row r="27" spans="1:15" ht="12.75" customHeight="1" x14ac:dyDescent="0.2">
      <c r="A27" s="119" t="s">
        <v>25</v>
      </c>
      <c r="B27" s="120"/>
      <c r="C27" s="120"/>
      <c r="D27" s="120"/>
      <c r="E27" s="120"/>
      <c r="F27" s="121"/>
      <c r="G27" s="122">
        <f>(G21+G22+G26)/100</f>
        <v>6.6500000000000004E-2</v>
      </c>
      <c r="H27" s="123"/>
      <c r="I27" s="63"/>
      <c r="J27" s="64"/>
      <c r="K27" s="65"/>
    </row>
    <row r="28" spans="1:15" ht="13.5" thickBot="1" x14ac:dyDescent="0.25">
      <c r="A28" s="94"/>
      <c r="B28" s="94"/>
      <c r="C28" s="95"/>
      <c r="D28" s="114"/>
      <c r="E28" s="115"/>
      <c r="F28" s="116"/>
      <c r="G28" s="124"/>
      <c r="H28" s="125"/>
      <c r="I28" s="28"/>
      <c r="J28" s="28"/>
      <c r="K28" s="29"/>
    </row>
    <row r="29" spans="1:15" ht="13.5" customHeight="1" thickBot="1" x14ac:dyDescent="0.25">
      <c r="A29" s="103" t="s">
        <v>37</v>
      </c>
      <c r="B29" s="104"/>
      <c r="C29" s="104"/>
      <c r="D29" s="104"/>
      <c r="E29" s="104"/>
      <c r="F29" s="105"/>
      <c r="G29" s="106">
        <f>TRUNC((((G15*G17*G19)/(1-G27))-1)*100,2)</f>
        <v>24.23</v>
      </c>
      <c r="H29" s="107"/>
      <c r="I29" s="26">
        <v>19.600000000000001</v>
      </c>
      <c r="J29" s="27">
        <v>20.97</v>
      </c>
      <c r="K29" s="27">
        <v>24.23</v>
      </c>
      <c r="M29" s="16">
        <v>22.95</v>
      </c>
      <c r="N29" s="17"/>
      <c r="O29" s="18">
        <v>27.71</v>
      </c>
    </row>
    <row r="30" spans="1:15" ht="12.75" customHeight="1" x14ac:dyDescent="0.2">
      <c r="A30" s="80" t="str">
        <f>IF(AND(G29&gt;=I29,G29&lt;=K29)," ","ATENÇÃO: Verificar limites dos itens componentes do BDI")</f>
        <v xml:space="preserve"> </v>
      </c>
      <c r="B30" s="81"/>
      <c r="C30" s="81"/>
      <c r="D30" s="81"/>
      <c r="E30" s="81"/>
      <c r="F30" s="81"/>
      <c r="G30" s="1"/>
      <c r="H30" s="1"/>
      <c r="I30" s="1"/>
      <c r="J30" s="1"/>
      <c r="K30" s="2"/>
    </row>
    <row r="31" spans="1:15" ht="12.75" hidden="1" customHeight="1" x14ac:dyDescent="0.2">
      <c r="A31" s="50"/>
      <c r="B31" s="51"/>
      <c r="C31" s="51"/>
      <c r="D31" s="51"/>
      <c r="E31" s="51"/>
      <c r="F31" s="51"/>
      <c r="G31" s="3"/>
      <c r="H31" s="3"/>
      <c r="I31" s="16">
        <v>22.95</v>
      </c>
      <c r="J31" s="17"/>
      <c r="K31" s="18">
        <v>27.71</v>
      </c>
    </row>
    <row r="32" spans="1:15" ht="14.25" customHeight="1" x14ac:dyDescent="0.2">
      <c r="A32" s="52"/>
      <c r="B32" s="52"/>
      <c r="C32" s="52"/>
      <c r="D32" s="53"/>
      <c r="E32" s="53"/>
      <c r="F32" s="53"/>
      <c r="G32" s="3"/>
      <c r="H32" s="3"/>
      <c r="I32" s="3"/>
      <c r="J32" s="3"/>
      <c r="K32" s="4"/>
    </row>
    <row r="33" spans="1:11" ht="12.75" customHeight="1" x14ac:dyDescent="0.2">
      <c r="A33" s="82" t="s">
        <v>26</v>
      </c>
      <c r="B33" s="83"/>
      <c r="C33" s="83"/>
      <c r="D33" s="83"/>
      <c r="E33" s="83"/>
      <c r="F33" s="83"/>
      <c r="G33" s="6"/>
      <c r="H33" s="6" t="s">
        <v>27</v>
      </c>
      <c r="I33" s="39"/>
      <c r="J33" s="39"/>
      <c r="K33" s="7"/>
    </row>
    <row r="34" spans="1:11" x14ac:dyDescent="0.2">
      <c r="A34" s="84" t="s">
        <v>28</v>
      </c>
      <c r="B34" s="85"/>
      <c r="C34" s="85"/>
      <c r="D34" s="85"/>
      <c r="E34" s="85"/>
      <c r="F34" s="85"/>
      <c r="G34" s="6"/>
      <c r="H34" s="6"/>
      <c r="I34" s="19"/>
      <c r="J34" s="19"/>
      <c r="K34" s="5"/>
    </row>
    <row r="35" spans="1:11" x14ac:dyDescent="0.2">
      <c r="A35" s="84" t="s">
        <v>29</v>
      </c>
      <c r="B35" s="85"/>
      <c r="C35" s="85"/>
      <c r="D35" s="85"/>
      <c r="E35" s="85"/>
      <c r="F35" s="85"/>
      <c r="G35" s="39"/>
      <c r="H35" s="39"/>
      <c r="I35" s="39"/>
      <c r="J35" s="39"/>
      <c r="K35" s="40"/>
    </row>
    <row r="36" spans="1:11" ht="118.5" customHeight="1" x14ac:dyDescent="0.2">
      <c r="A36" s="86" t="s">
        <v>30</v>
      </c>
      <c r="B36" s="87"/>
      <c r="C36" s="87"/>
      <c r="D36" s="87"/>
      <c r="E36" s="87"/>
      <c r="F36" s="87"/>
      <c r="G36" s="88" t="s">
        <v>31</v>
      </c>
      <c r="H36" s="89"/>
      <c r="I36" s="89"/>
      <c r="J36" s="89"/>
      <c r="K36" s="90"/>
    </row>
    <row r="37" spans="1:11" ht="12.75" customHeight="1" x14ac:dyDescent="0.2">
      <c r="A37" s="58"/>
      <c r="B37" s="59"/>
      <c r="C37" s="59"/>
      <c r="D37" s="54"/>
      <c r="E37" s="54"/>
      <c r="F37" s="54"/>
      <c r="G37" s="60"/>
      <c r="H37" s="61"/>
      <c r="I37" s="61"/>
      <c r="J37" s="61"/>
      <c r="K37" s="62"/>
    </row>
    <row r="38" spans="1:11" ht="12.75" customHeight="1" x14ac:dyDescent="0.2">
      <c r="A38" s="91" t="s">
        <v>32</v>
      </c>
      <c r="B38" s="92"/>
      <c r="C38" s="92"/>
      <c r="D38" s="92"/>
      <c r="E38" s="92"/>
      <c r="F38" s="92"/>
      <c r="G38" s="60"/>
      <c r="H38" s="55"/>
      <c r="I38" s="55"/>
      <c r="J38" s="55"/>
      <c r="K38" s="62"/>
    </row>
    <row r="39" spans="1:11" ht="12.75" customHeight="1" x14ac:dyDescent="0.2">
      <c r="A39" s="93" t="s">
        <v>33</v>
      </c>
      <c r="B39" s="94"/>
      <c r="C39" s="94"/>
      <c r="D39" s="94"/>
      <c r="E39" s="94"/>
      <c r="F39" s="95"/>
      <c r="G39" s="96"/>
      <c r="H39" s="97"/>
      <c r="I39" s="21"/>
      <c r="J39" s="21"/>
      <c r="K39" s="22"/>
    </row>
    <row r="40" spans="1:11" ht="12.75" customHeight="1" x14ac:dyDescent="0.2">
      <c r="A40" s="41"/>
      <c r="B40" s="42"/>
      <c r="C40" s="42"/>
      <c r="D40" s="42"/>
      <c r="E40" s="42"/>
      <c r="F40" s="42"/>
      <c r="G40" s="20"/>
      <c r="H40" s="20"/>
      <c r="I40" s="21"/>
      <c r="J40" s="21"/>
      <c r="K40" s="22"/>
    </row>
    <row r="41" spans="1:11" ht="12.75" customHeight="1" x14ac:dyDescent="0.2">
      <c r="A41" s="41"/>
      <c r="B41" s="42"/>
      <c r="C41" s="42"/>
      <c r="D41" s="42"/>
      <c r="E41" s="42"/>
      <c r="F41" s="42"/>
      <c r="G41" s="20"/>
      <c r="H41" s="20"/>
      <c r="I41" s="21"/>
      <c r="J41" s="21"/>
      <c r="K41" s="22"/>
    </row>
    <row r="42" spans="1:11" ht="12.75" customHeight="1" thickBot="1" x14ac:dyDescent="0.25">
      <c r="A42" s="41"/>
      <c r="B42" s="42"/>
      <c r="C42" s="42"/>
      <c r="D42" s="42"/>
      <c r="E42" s="42"/>
      <c r="F42" s="42"/>
      <c r="G42" s="20"/>
      <c r="H42" s="20"/>
      <c r="I42" s="21"/>
      <c r="J42" s="21"/>
      <c r="K42" s="22"/>
    </row>
    <row r="43" spans="1:11" ht="15" customHeight="1" thickBot="1" x14ac:dyDescent="0.25">
      <c r="A43" s="41"/>
      <c r="B43" s="56"/>
      <c r="C43" s="56"/>
      <c r="D43" s="98" t="s">
        <v>34</v>
      </c>
      <c r="E43" s="99"/>
      <c r="F43" s="99"/>
      <c r="G43" s="99"/>
      <c r="H43" s="99"/>
      <c r="I43" s="100"/>
      <c r="J43" s="101">
        <f>IF(AND(G29&gt;=I29,G29&lt;=K29),(((G15*G17*G19)/(1-(G27+G39/100)))-1)," ")</f>
        <v>0.24231735089448314</v>
      </c>
      <c r="K43" s="102">
        <f>(((K26*K28*K29)/(1-K37))-1)*100</f>
        <v>-100</v>
      </c>
    </row>
    <row r="44" spans="1:11" ht="12.75" customHeight="1" x14ac:dyDescent="0.2">
      <c r="A44" s="58"/>
      <c r="B44" s="59"/>
      <c r="C44" s="59"/>
      <c r="D44" s="54"/>
      <c r="E44" s="54"/>
      <c r="F44" s="54"/>
      <c r="G44" s="60"/>
      <c r="H44" s="61"/>
      <c r="I44" s="61"/>
      <c r="J44" s="61"/>
      <c r="K44" s="62"/>
    </row>
    <row r="45" spans="1:11" ht="12.75" customHeight="1" x14ac:dyDescent="0.2">
      <c r="A45" s="58"/>
      <c r="B45" s="59"/>
      <c r="C45" s="59"/>
      <c r="D45" s="54"/>
      <c r="E45" s="54"/>
      <c r="F45" s="54"/>
      <c r="G45" s="60"/>
      <c r="H45" s="61"/>
      <c r="I45" s="61"/>
      <c r="J45" s="61"/>
      <c r="K45" s="62"/>
    </row>
    <row r="46" spans="1:11" ht="12.75" customHeight="1" x14ac:dyDescent="0.2">
      <c r="A46" s="58"/>
      <c r="B46" s="59"/>
      <c r="C46" s="59"/>
      <c r="D46" s="54"/>
      <c r="E46" s="54"/>
      <c r="F46" s="54"/>
      <c r="G46" s="60"/>
      <c r="H46" s="61"/>
      <c r="I46" s="61"/>
      <c r="J46" s="61"/>
      <c r="K46" s="62"/>
    </row>
    <row r="47" spans="1:11" ht="12.75" customHeight="1" x14ac:dyDescent="0.2">
      <c r="A47" s="58"/>
      <c r="B47" s="59"/>
      <c r="C47" s="59"/>
      <c r="D47" s="54"/>
      <c r="E47" s="54"/>
      <c r="F47" s="54"/>
      <c r="G47" s="60"/>
      <c r="H47" s="61"/>
      <c r="I47" s="61"/>
      <c r="J47" s="61"/>
      <c r="K47" s="62"/>
    </row>
    <row r="48" spans="1:11" x14ac:dyDescent="0.2">
      <c r="A48" s="36"/>
      <c r="B48" s="39"/>
      <c r="C48" s="39"/>
      <c r="D48" s="39"/>
      <c r="E48" s="39"/>
      <c r="F48" s="39"/>
      <c r="G48" s="78" t="s">
        <v>53</v>
      </c>
      <c r="H48" s="78"/>
      <c r="I48" s="78"/>
      <c r="J48" s="78"/>
      <c r="K48" s="79"/>
    </row>
    <row r="49" spans="1:11" ht="12.75" customHeight="1" x14ac:dyDescent="0.2">
      <c r="A49" s="36"/>
      <c r="B49" s="39"/>
      <c r="C49" s="39"/>
      <c r="D49" s="39"/>
      <c r="E49" s="39"/>
      <c r="F49" s="39"/>
      <c r="G49" s="39" t="s">
        <v>45</v>
      </c>
      <c r="H49" s="39"/>
      <c r="I49" s="39"/>
      <c r="J49" s="39"/>
      <c r="K49" s="40"/>
    </row>
    <row r="50" spans="1:11" ht="12.75" customHeight="1" x14ac:dyDescent="0.2">
      <c r="A50" s="36"/>
      <c r="B50" s="39"/>
      <c r="C50" s="39"/>
      <c r="D50" s="39"/>
      <c r="E50" s="39"/>
      <c r="F50" s="39"/>
      <c r="G50" s="39"/>
      <c r="H50" s="39"/>
      <c r="I50" s="39"/>
      <c r="J50" s="39"/>
      <c r="K50" s="40"/>
    </row>
    <row r="51" spans="1:11" ht="12.75" customHeight="1" x14ac:dyDescent="0.2">
      <c r="A51" s="36"/>
      <c r="B51" s="39"/>
      <c r="C51" s="39"/>
      <c r="D51" s="39"/>
      <c r="E51" s="39"/>
      <c r="F51" s="39"/>
      <c r="G51" s="39"/>
      <c r="H51" s="39"/>
      <c r="I51" s="39"/>
      <c r="J51" s="39"/>
      <c r="K51" s="40"/>
    </row>
    <row r="52" spans="1:11" ht="12.75" customHeight="1" x14ac:dyDescent="0.2">
      <c r="A52" s="36"/>
      <c r="B52" s="39"/>
      <c r="C52" s="39"/>
      <c r="D52" s="39"/>
      <c r="E52" s="39"/>
      <c r="F52" s="39"/>
      <c r="G52" s="39"/>
      <c r="H52" s="39"/>
      <c r="I52" s="39"/>
      <c r="J52" s="39"/>
      <c r="K52" s="40"/>
    </row>
    <row r="53" spans="1:11" x14ac:dyDescent="0.2">
      <c r="A53" s="36"/>
      <c r="B53" s="39"/>
      <c r="C53" s="66" t="s">
        <v>51</v>
      </c>
      <c r="D53" s="66"/>
      <c r="E53" s="66"/>
      <c r="F53" s="66"/>
      <c r="G53" s="39"/>
      <c r="H53" s="39"/>
      <c r="I53" s="39"/>
      <c r="J53" s="39"/>
      <c r="K53" s="40"/>
    </row>
    <row r="54" spans="1:11" x14ac:dyDescent="0.2">
      <c r="A54" s="36"/>
      <c r="B54" s="39"/>
      <c r="C54" s="67" t="s">
        <v>47</v>
      </c>
      <c r="D54" s="67"/>
      <c r="E54" s="67"/>
      <c r="F54" s="67"/>
      <c r="G54" s="39"/>
      <c r="H54" s="39"/>
      <c r="I54" s="39"/>
      <c r="J54" s="39"/>
      <c r="K54" s="40"/>
    </row>
    <row r="55" spans="1:11" x14ac:dyDescent="0.2">
      <c r="A55" s="36"/>
      <c r="B55" s="39"/>
      <c r="C55" s="68" t="s">
        <v>48</v>
      </c>
      <c r="D55" s="68"/>
      <c r="E55" s="68"/>
      <c r="F55" s="57">
        <v>5062990258</v>
      </c>
      <c r="G55" s="39"/>
      <c r="H55" s="39"/>
      <c r="I55" s="39"/>
      <c r="J55" s="39"/>
      <c r="K55" s="40"/>
    </row>
    <row r="56" spans="1:11" x14ac:dyDescent="0.2">
      <c r="A56" s="36"/>
      <c r="B56" s="39"/>
      <c r="C56" s="39"/>
      <c r="D56" s="39"/>
      <c r="E56" s="39"/>
      <c r="F56" s="39"/>
      <c r="G56" s="39"/>
      <c r="H56" s="39"/>
      <c r="I56" s="39"/>
      <c r="J56" s="39"/>
      <c r="K56" s="40"/>
    </row>
    <row r="57" spans="1:11" x14ac:dyDescent="0.2">
      <c r="A57" s="36"/>
      <c r="B57" s="39"/>
      <c r="C57" s="39"/>
      <c r="D57" s="39"/>
      <c r="E57" s="39"/>
      <c r="F57" s="39"/>
      <c r="G57" s="39"/>
      <c r="H57" s="39"/>
      <c r="I57" s="39"/>
      <c r="J57" s="39"/>
      <c r="K57" s="40"/>
    </row>
    <row r="58" spans="1:11" x14ac:dyDescent="0.2">
      <c r="A58" s="36"/>
      <c r="B58" s="39"/>
      <c r="C58" s="39"/>
      <c r="D58" s="39"/>
      <c r="E58" s="39"/>
      <c r="F58" s="39"/>
      <c r="G58" s="39"/>
      <c r="H58" s="39"/>
      <c r="I58" s="39"/>
      <c r="J58" s="39"/>
      <c r="K58" s="40"/>
    </row>
    <row r="59" spans="1:11" x14ac:dyDescent="0.2">
      <c r="A59" s="36"/>
      <c r="B59" s="39"/>
      <c r="C59" s="39"/>
      <c r="D59" s="39"/>
      <c r="E59" s="39"/>
      <c r="F59" s="39"/>
      <c r="G59" s="39"/>
      <c r="H59" s="39"/>
      <c r="I59" s="39"/>
      <c r="J59" s="39"/>
      <c r="K59" s="40"/>
    </row>
    <row r="60" spans="1:11" x14ac:dyDescent="0.2">
      <c r="A60" s="69" t="s">
        <v>35</v>
      </c>
      <c r="B60" s="70"/>
      <c r="C60" s="70"/>
      <c r="D60" s="70"/>
      <c r="E60" s="70"/>
      <c r="F60" s="70"/>
      <c r="G60" s="70"/>
      <c r="H60" s="70"/>
      <c r="I60" s="70"/>
      <c r="J60" s="70"/>
      <c r="K60" s="71"/>
    </row>
    <row r="61" spans="1:11" x14ac:dyDescent="0.2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4"/>
    </row>
    <row r="62" spans="1:11" x14ac:dyDescent="0.2">
      <c r="A62" s="75"/>
      <c r="B62" s="76"/>
      <c r="C62" s="76"/>
      <c r="D62" s="76"/>
      <c r="E62" s="76"/>
      <c r="F62" s="76"/>
      <c r="G62" s="76"/>
      <c r="H62" s="76"/>
      <c r="I62" s="76"/>
      <c r="J62" s="76"/>
      <c r="K62" s="77"/>
    </row>
    <row r="63" spans="1:11" ht="12.75" customHeight="1" x14ac:dyDescent="0.2">
      <c r="A63" s="69" t="s">
        <v>38</v>
      </c>
      <c r="B63" s="70"/>
      <c r="C63" s="70"/>
      <c r="D63" s="70"/>
      <c r="E63" s="70"/>
      <c r="F63" s="70"/>
      <c r="G63" s="70"/>
      <c r="H63" s="70"/>
      <c r="I63" s="70"/>
      <c r="J63" s="70"/>
      <c r="K63" s="71"/>
    </row>
    <row r="64" spans="1:11" x14ac:dyDescent="0.2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4"/>
    </row>
    <row r="65" spans="1:1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4"/>
    </row>
    <row r="66" spans="1:11" x14ac:dyDescent="0.2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4"/>
    </row>
    <row r="67" spans="1:11" x14ac:dyDescent="0.2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4"/>
    </row>
    <row r="68" spans="1:11" x14ac:dyDescent="0.2">
      <c r="A68" s="72"/>
      <c r="B68" s="73"/>
      <c r="C68" s="73"/>
      <c r="D68" s="73"/>
      <c r="E68" s="73"/>
      <c r="F68" s="73"/>
      <c r="G68" s="73"/>
      <c r="H68" s="73"/>
      <c r="I68" s="73"/>
      <c r="J68" s="73"/>
      <c r="K68" s="74"/>
    </row>
    <row r="69" spans="1:11" x14ac:dyDescent="0.2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4"/>
    </row>
    <row r="70" spans="1:11" x14ac:dyDescent="0.2">
      <c r="A70" s="75"/>
      <c r="B70" s="76"/>
      <c r="C70" s="76"/>
      <c r="D70" s="76"/>
      <c r="E70" s="76"/>
      <c r="F70" s="76"/>
      <c r="G70" s="76"/>
      <c r="H70" s="76"/>
      <c r="I70" s="76"/>
      <c r="J70" s="76"/>
      <c r="K70" s="77"/>
    </row>
  </sheetData>
  <sheetProtection password="E9AE" sheet="1" objects="1" scenarios="1" selectLockedCells="1"/>
  <mergeCells count="82">
    <mergeCell ref="I6:K7"/>
    <mergeCell ref="B7:H7"/>
    <mergeCell ref="B8:C8"/>
    <mergeCell ref="I8:K8"/>
    <mergeCell ref="A11:C11"/>
    <mergeCell ref="D11:F11"/>
    <mergeCell ref="G11:H11"/>
    <mergeCell ref="A10:F10"/>
    <mergeCell ref="G10:H10"/>
    <mergeCell ref="E2:F2"/>
    <mergeCell ref="C3:F3"/>
    <mergeCell ref="A6:H6"/>
    <mergeCell ref="A9:C9"/>
    <mergeCell ref="D9:F9"/>
    <mergeCell ref="G9:H9"/>
    <mergeCell ref="A16:C16"/>
    <mergeCell ref="D16:F16"/>
    <mergeCell ref="G16:H16"/>
    <mergeCell ref="A12:C12"/>
    <mergeCell ref="D12:F12"/>
    <mergeCell ref="G12:H12"/>
    <mergeCell ref="A13:C13"/>
    <mergeCell ref="D13:F13"/>
    <mergeCell ref="G13:H13"/>
    <mergeCell ref="A14:C14"/>
    <mergeCell ref="D14:F14"/>
    <mergeCell ref="G14:H14"/>
    <mergeCell ref="A15:F15"/>
    <mergeCell ref="G15:H15"/>
    <mergeCell ref="A22:C22"/>
    <mergeCell ref="D22:F22"/>
    <mergeCell ref="G22:H22"/>
    <mergeCell ref="A17:F17"/>
    <mergeCell ref="G17:H17"/>
    <mergeCell ref="A18:C18"/>
    <mergeCell ref="D18:F18"/>
    <mergeCell ref="G18:H18"/>
    <mergeCell ref="A19:F19"/>
    <mergeCell ref="G19:H19"/>
    <mergeCell ref="A20:F20"/>
    <mergeCell ref="G20:H20"/>
    <mergeCell ref="A21:C21"/>
    <mergeCell ref="D21:F21"/>
    <mergeCell ref="G21:H21"/>
    <mergeCell ref="I26:K26"/>
    <mergeCell ref="A23:C23"/>
    <mergeCell ref="D23:F23"/>
    <mergeCell ref="G23:H23"/>
    <mergeCell ref="I23:K23"/>
    <mergeCell ref="A24:C24"/>
    <mergeCell ref="D24:F24"/>
    <mergeCell ref="G24:H24"/>
    <mergeCell ref="I24:K24"/>
    <mergeCell ref="A29:F29"/>
    <mergeCell ref="G29:H29"/>
    <mergeCell ref="A25:F25"/>
    <mergeCell ref="G25:H25"/>
    <mergeCell ref="A26:C26"/>
    <mergeCell ref="D26:F26"/>
    <mergeCell ref="G26:H26"/>
    <mergeCell ref="A27:F27"/>
    <mergeCell ref="G27:H27"/>
    <mergeCell ref="A28:C28"/>
    <mergeCell ref="D28:F28"/>
    <mergeCell ref="G28:H28"/>
    <mergeCell ref="G48:K48"/>
    <mergeCell ref="A30:F30"/>
    <mergeCell ref="A33:F33"/>
    <mergeCell ref="A34:F34"/>
    <mergeCell ref="A35:F35"/>
    <mergeCell ref="A36:F36"/>
    <mergeCell ref="G36:K36"/>
    <mergeCell ref="A38:F38"/>
    <mergeCell ref="A39:F39"/>
    <mergeCell ref="G39:H39"/>
    <mergeCell ref="D43:I43"/>
    <mergeCell ref="J43:K43"/>
    <mergeCell ref="C53:F53"/>
    <mergeCell ref="C54:F54"/>
    <mergeCell ref="C55:E55"/>
    <mergeCell ref="A60:K62"/>
    <mergeCell ref="A63:K70"/>
  </mergeCells>
  <conditionalFormatting sqref="G20 G23:G25">
    <cfRule type="cellIs" dxfId="8" priority="10" stopIfTrue="1" operator="notBetween">
      <formula>I20</formula>
      <formula>K20</formula>
    </cfRule>
    <cfRule type="cellIs" dxfId="7" priority="11" stopIfTrue="1" operator="between">
      <formula>I20</formula>
      <formula>K20</formula>
    </cfRule>
  </conditionalFormatting>
  <conditionalFormatting sqref="I34:J34">
    <cfRule type="cellIs" dxfId="6" priority="8" stopIfTrue="1" operator="notBetween">
      <formula>L33</formula>
      <formula>K34</formula>
    </cfRule>
    <cfRule type="cellIs" dxfId="5" priority="9" stopIfTrue="1" operator="between">
      <formula>L33</formula>
      <formula>K34</formula>
    </cfRule>
  </conditionalFormatting>
  <conditionalFormatting sqref="G18:H18 G11:H13 G16:H16">
    <cfRule type="cellIs" priority="6" stopIfTrue="1" operator="between">
      <formula>$I11</formula>
      <formula>$K11</formula>
    </cfRule>
    <cfRule type="cellIs" dxfId="4" priority="7" stopIfTrue="1" operator="notBetween">
      <formula>$I11</formula>
      <formula>$K11</formula>
    </cfRule>
  </conditionalFormatting>
  <conditionalFormatting sqref="G29:H29">
    <cfRule type="cellIs" dxfId="3" priority="5" stopIfTrue="1" operator="notBetween">
      <formula>$I$29</formula>
      <formula>$K$29</formula>
    </cfRule>
  </conditionalFormatting>
  <conditionalFormatting sqref="A30:F30">
    <cfRule type="cellIs" dxfId="2" priority="3" stopIfTrue="1" operator="notEqual">
      <formula>"ATENÇÃO: Verificar limites dos itens componentes do BDI"</formula>
    </cfRule>
    <cfRule type="cellIs" dxfId="1" priority="4" stopIfTrue="1" operator="notBetween">
      <formula>"$I$29"</formula>
      <formula>"$K$29"</formula>
    </cfRule>
  </conditionalFormatting>
  <conditionalFormatting sqref="G26:H26">
    <cfRule type="cellIs" priority="1" stopIfTrue="1" operator="lessThan">
      <formula>5</formula>
    </cfRule>
    <cfRule type="cellIs" dxfId="0" priority="2" stopIfTrue="1" operator="greaterThan">
      <formula>5</formula>
    </cfRule>
  </conditionalFormatting>
  <pageMargins left="0.98425196850393704" right="0.59055118110236227" top="0.98425196850393704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BDI OBRAS</vt:lpstr>
    </vt:vector>
  </TitlesOfParts>
  <Company>Caixa Econômica Federal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Caixa</dc:creator>
  <cp:lastModifiedBy>DANIELA LUIZA ZANATTA</cp:lastModifiedBy>
  <cp:lastPrinted>2017-09-04T16:45:07Z</cp:lastPrinted>
  <dcterms:created xsi:type="dcterms:W3CDTF">2014-02-14T16:40:10Z</dcterms:created>
  <dcterms:modified xsi:type="dcterms:W3CDTF">2021-10-01T14:39:07Z</dcterms:modified>
</cp:coreProperties>
</file>